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2_Monthly Web Reports\"/>
    </mc:Choice>
  </mc:AlternateContent>
  <xr:revisionPtr revIDLastSave="0" documentId="13_ncr:1_{FA8986D9-ABAB-4EEA-A5E2-F86FB38A9FC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Y 23-24" sheetId="9" r:id="rId1"/>
    <sheet name="FY 22-23" sheetId="8" r:id="rId2"/>
    <sheet name="FY 21-22" sheetId="7" r:id="rId3"/>
  </sheets>
  <definedNames>
    <definedName name="_xlnm.Print_Area" localSheetId="2">'FY 21-22'!$A$1:$I$38</definedName>
    <definedName name="_xlnm.Print_Area" localSheetId="1">'FY 22-23'!$A$1:$I$38</definedName>
    <definedName name="_xlnm.Print_Area" localSheetId="0">'FY 23-24'!$A$1:$H$38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9" l="1"/>
  <c r="H16" i="9"/>
  <c r="H17" i="9"/>
  <c r="H18" i="9"/>
  <c r="H19" i="9"/>
  <c r="H20" i="9"/>
  <c r="H21" i="9"/>
  <c r="H22" i="9"/>
  <c r="H23" i="9"/>
  <c r="H24" i="9"/>
  <c r="H25" i="9"/>
  <c r="H14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G26" i="9"/>
  <c r="D26" i="9"/>
  <c r="C26" i="9"/>
  <c r="F25" i="9"/>
  <c r="F24" i="9"/>
  <c r="F23" i="9"/>
  <c r="F22" i="9"/>
  <c r="F21" i="9"/>
  <c r="F20" i="9"/>
  <c r="F19" i="9"/>
  <c r="F18" i="9"/>
  <c r="F17" i="9"/>
  <c r="F16" i="9"/>
  <c r="F15" i="9"/>
  <c r="F14" i="9"/>
  <c r="H26" i="8"/>
  <c r="G26" i="8"/>
  <c r="D26" i="8"/>
  <c r="C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F23" i="7"/>
  <c r="I23" i="7"/>
  <c r="H26" i="9" l="1"/>
  <c r="F26" i="9"/>
  <c r="I26" i="8"/>
  <c r="F26" i="8"/>
  <c r="I24" i="7"/>
  <c r="I25" i="7"/>
  <c r="I14" i="7"/>
  <c r="I15" i="7"/>
  <c r="I16" i="7"/>
  <c r="I17" i="7"/>
  <c r="I18" i="7"/>
  <c r="I19" i="7"/>
  <c r="I20" i="7"/>
  <c r="I21" i="7"/>
  <c r="I22" i="7"/>
  <c r="F24" i="7"/>
  <c r="F25" i="7"/>
  <c r="F14" i="7"/>
  <c r="F15" i="7"/>
  <c r="F16" i="7"/>
  <c r="F17" i="7"/>
  <c r="F18" i="7"/>
  <c r="F19" i="7"/>
  <c r="F20" i="7"/>
  <c r="F21" i="7"/>
  <c r="F22" i="7"/>
  <c r="H26" i="7"/>
  <c r="G26" i="7"/>
  <c r="F26" i="7" l="1"/>
  <c r="I26" i="7"/>
  <c r="C26" i="7"/>
  <c r="D26" i="7" l="1"/>
</calcChain>
</file>

<file path=xl/sharedStrings.xml><?xml version="1.0" encoding="utf-8"?>
<sst xmlns="http://schemas.openxmlformats.org/spreadsheetml/2006/main" count="70" uniqueCount="28">
  <si>
    <t>Month</t>
  </si>
  <si>
    <t>GGR</t>
  </si>
  <si>
    <t>Total</t>
  </si>
  <si>
    <t>Prior Period</t>
  </si>
  <si>
    <t>Net Revenue</t>
  </si>
  <si>
    <t>Unclaimed</t>
  </si>
  <si>
    <t>Adjustments</t>
  </si>
  <si>
    <t>Funds</t>
  </si>
  <si>
    <t>Fines &amp; Penalties</t>
  </si>
  <si>
    <t>Notes:</t>
  </si>
  <si>
    <t>Handle</t>
  </si>
  <si>
    <t>Wagering</t>
  </si>
  <si>
    <t>Mobile Sports</t>
  </si>
  <si>
    <t>Mobile Sports Wagering</t>
  </si>
  <si>
    <t xml:space="preserve">Mobile Sports </t>
  </si>
  <si>
    <t>to Platform Provider</t>
  </si>
  <si>
    <t>to Education</t>
  </si>
  <si>
    <t>Total Mobile Sports Wagering Gross Gaming Revenue (GGR) and Taxes - Fiscal Year 2021/2022</t>
  </si>
  <si>
    <t>1) Sports wagering gross gaming revenue is reported on a cash basis in New York State. Wagers on future events are taxed as current
 revenue and payouts for winning wagers are recognized in the period redeemed.</t>
  </si>
  <si>
    <t>2) For FY 21-22, 1% of Net Revenue to Education shall be distributed for problem gambling education and treatment purposes.</t>
  </si>
  <si>
    <t>Report compiled by the New York State Gaming Commission based on data provided by DraftKings</t>
  </si>
  <si>
    <t>3) For FY 21-22, 1%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</si>
  <si>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2022/2023</t>
  </si>
  <si>
    <t>2) $6 Million of Net Revenue to Education shall be distributed for problem gambling education and treatment purposes.</t>
  </si>
  <si>
    <t>3) $5 Million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</si>
  <si>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2023/2024</t>
  </si>
  <si>
    <t>1) Sports wagering gross gaming revenue is reported on a cash basis in New York State. Wagers on future events are taxed as current revenue and payouts for winning wagers are recognized in the period redeemed.</t>
  </si>
  <si>
    <t>3) $5 Million of Net Revenue to Education shall be distributed for a youth sports activities and education grant program for the purpose of providing annual awards to sports programs for underserved youth.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</si>
</sst>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;;;"/>
    <numFmt numFmtId="166" formatCode="0.00%_);[Red]\(0.00%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/>
    </xf>
    <xf numFmtId="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6" fontId="9" fillId="0" borderId="3" xfId="0" applyNumberFormat="1" applyFont="1" applyBorder="1" applyAlignment="1">
      <alignment horizontal="center"/>
    </xf>
    <xf numFmtId="5" fontId="0" fillId="0" borderId="0" xfId="0" applyNumberFormat="1" applyAlignment="1"/>
    <xf numFmtId="6" fontId="0" fillId="0" borderId="0" xfId="0" applyNumberFormat="1" applyAlignment="1"/>
    <xf numFmtId="5" fontId="0" fillId="0" borderId="0" xfId="0" applyNumberFormat="1" applyFill="1" applyAlignment="1"/>
    <xf numFmtId="38" fontId="0" fillId="0" borderId="0" xfId="0" applyNumberFormat="1" applyAlignment="1"/>
    <xf numFmtId="0" fontId="0" fillId="0" borderId="0" xfId="0" applyAlignment="1"/>
    <xf numFmtId="5" fontId="0" fillId="0" borderId="4" xfId="0" applyNumberFormat="1" applyBorder="1" applyAlignment="1"/>
    <xf numFmtId="5" fontId="0" fillId="0" borderId="0" xfId="0" applyNumberFormat="1" applyFill="1" applyBorder="1" applyAlignment="1"/>
    <xf numFmtId="5" fontId="0" fillId="0" borderId="0" xfId="0" applyNumberFormat="1" applyBorder="1" applyAlignment="1"/>
    <xf numFmtId="6" fontId="0" fillId="0" borderId="0" xfId="0" applyNumberFormat="1" applyBorder="1" applyAlignment="1"/>
    <xf numFmtId="166" fontId="0" fillId="0" borderId="0" xfId="0" applyNumberFormat="1" applyAlignment="1">
      <alignment horizontal="center"/>
    </xf>
    <xf numFmtId="166" fontId="0" fillId="0" borderId="0" xfId="0" applyNumberFormat="1" applyBorder="1" applyAlignment="1"/>
    <xf numFmtId="166" fontId="0" fillId="0" borderId="0" xfId="0" applyNumberFormat="1" applyAlignment="1"/>
    <xf numFmtId="166" fontId="0" fillId="2" borderId="0" xfId="0" applyNumberFormat="1" applyFill="1" applyAlignment="1"/>
    <xf numFmtId="166" fontId="0" fillId="0" borderId="0" xfId="0" applyNumberFormat="1" applyFill="1" applyAlignment="1"/>
    <xf numFmtId="166" fontId="9" fillId="0" borderId="0" xfId="0" applyNumberFormat="1" applyFont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38" fontId="0" fillId="2" borderId="0" xfId="0" applyNumberFormat="1" applyFill="1" applyAlignment="1"/>
    <xf numFmtId="165" fontId="0" fillId="0" borderId="0" xfId="0" applyNumberFormat="1" applyBorder="1" applyAlignment="1"/>
    <xf numFmtId="6" fontId="0" fillId="0" borderId="4" xfId="0" applyNumberFormat="1" applyBorder="1" applyAlignment="1"/>
    <xf numFmtId="8" fontId="0" fillId="2" borderId="0" xfId="0" applyNumberFormat="1" applyFill="1" applyAlignment="1"/>
    <xf numFmtId="166" fontId="10" fillId="0" borderId="0" xfId="0" applyNumberFormat="1" applyFont="1" applyAlignment="1">
      <alignment horizontal="left"/>
    </xf>
    <xf numFmtId="166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0" xfId="0" applyNumberFormat="1" applyFill="1" applyAlignment="1"/>
    <xf numFmtId="166" fontId="11" fillId="0" borderId="0" xfId="0" applyNumberFormat="1" applyFont="1" applyFill="1" applyAlignment="1">
      <alignment horizontal="left" wrapText="1"/>
    </xf>
    <xf numFmtId="166" fontId="11" fillId="0" borderId="0" xfId="0" applyNumberFormat="1" applyFont="1" applyAlignment="1">
      <alignment horizontal="left"/>
    </xf>
    <xf numFmtId="166" fontId="1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center" wrapText="1"/>
    </xf>
    <xf numFmtId="6" fontId="0" fillId="2" borderId="0" xfId="0" applyNumberFormat="1" applyFill="1" applyAlignment="1">
      <alignment wrapText="1"/>
    </xf>
    <xf numFmtId="38" fontId="0" fillId="2" borderId="0" xfId="0" applyNumberFormat="1" applyFill="1" applyAlignment="1">
      <alignment wrapText="1"/>
    </xf>
    <xf numFmtId="6" fontId="0" fillId="2" borderId="0" xfId="0" applyNumberFormat="1" applyFill="1" applyAlignment="1"/>
    <xf numFmtId="164" fontId="0" fillId="2" borderId="0" xfId="0" applyNumberFormat="1" applyFill="1" applyAlignment="1">
      <alignment horizontal="center"/>
    </xf>
    <xf numFmtId="0" fontId="12" fillId="0" borderId="0" xfId="0" applyFont="1"/>
    <xf numFmtId="166" fontId="0" fillId="0" borderId="0" xfId="0" applyNumberFormat="1" applyBorder="1" applyAlignment="1">
      <alignment horizontal="center"/>
    </xf>
    <xf numFmtId="6" fontId="1" fillId="0" borderId="0" xfId="0" applyNumberFormat="1" applyFont="1" applyAlignment="1"/>
    <xf numFmtId="6" fontId="2" fillId="0" borderId="0" xfId="0" applyNumberFormat="1" applyFont="1" applyAlignment="1"/>
    <xf numFmtId="6" fontId="4" fillId="0" borderId="0" xfId="1" applyNumberFormat="1" applyFont="1" applyFill="1" applyAlignment="1" applyProtection="1"/>
    <xf numFmtId="6" fontId="5" fillId="0" borderId="0" xfId="0" applyNumberFormat="1" applyFont="1" applyFill="1" applyAlignmen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6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38" fontId="0" fillId="0" borderId="0" xfId="0" applyNumberFormat="1"/>
    <xf numFmtId="8" fontId="0" fillId="0" borderId="0" xfId="0" applyNumberFormat="1"/>
    <xf numFmtId="166" fontId="11" fillId="0" borderId="0" xfId="0" applyNumberFormat="1" applyFont="1" applyAlignment="1">
      <alignment horizontal="left" wrapText="1"/>
    </xf>
    <xf numFmtId="6" fontId="7" fillId="0" borderId="5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left" wrapText="1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3" fillId="0" borderId="0" xfId="1" applyNumberFormat="1" applyFill="1" applyAlignment="1" applyProtection="1">
      <alignment horizontal="center"/>
    </xf>
    <xf numFmtId="6" fontId="5" fillId="0" borderId="0" xfId="0" applyNumberFormat="1" applyFont="1" applyFill="1" applyAlignment="1">
      <alignment horizontal="center"/>
    </xf>
    <xf numFmtId="164" fontId="6" fillId="3" borderId="6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66675</xdr:rowOff>
    </xdr:from>
    <xdr:to>
      <xdr:col>3</xdr:col>
      <xdr:colOff>647700</xdr:colOff>
      <xdr:row>4</xdr:row>
      <xdr:rowOff>142574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E7A5D4-0AEE-40CC-9866-9EA3DC615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95275"/>
          <a:ext cx="2400300" cy="656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66675</xdr:rowOff>
    </xdr:from>
    <xdr:to>
      <xdr:col>3</xdr:col>
      <xdr:colOff>647700</xdr:colOff>
      <xdr:row>4</xdr:row>
      <xdr:rowOff>142574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57361B-3EDE-4E0D-858D-25F143BBE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95275"/>
          <a:ext cx="2400300" cy="656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66675</xdr:rowOff>
    </xdr:from>
    <xdr:to>
      <xdr:col>3</xdr:col>
      <xdr:colOff>647700</xdr:colOff>
      <xdr:row>4</xdr:row>
      <xdr:rowOff>142574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D329A09-3DEC-470A-B457-E91357D14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95275"/>
          <a:ext cx="2400300" cy="656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18194-4EEB-40A4-8E23-22CDC87144EE}">
  <dimension ref="A1:W43"/>
  <sheetViews>
    <sheetView tabSelected="1"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6" width="17.5703125" style="51" bestFit="1" customWidth="1"/>
    <col min="7" max="7" width="15.5703125" style="51" customWidth="1"/>
    <col min="8" max="8" width="1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71"/>
      <c r="B1" s="71"/>
      <c r="C1" s="71"/>
      <c r="D1" s="71"/>
      <c r="E1" s="71"/>
      <c r="F1" s="71"/>
      <c r="G1" s="71"/>
      <c r="H1" s="71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72"/>
      <c r="B2" s="72"/>
      <c r="C2" s="72"/>
      <c r="D2" s="72"/>
      <c r="E2" s="72"/>
      <c r="F2" s="72"/>
      <c r="G2" s="72"/>
      <c r="H2" s="72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72"/>
      <c r="B3" s="72"/>
      <c r="C3" s="72"/>
      <c r="D3" s="72"/>
      <c r="E3" s="72"/>
      <c r="F3" s="72"/>
      <c r="G3" s="72"/>
      <c r="H3" s="72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73"/>
      <c r="B4" s="73"/>
      <c r="C4" s="73"/>
      <c r="D4" s="73"/>
      <c r="E4" s="73"/>
      <c r="F4" s="73"/>
      <c r="G4" s="73"/>
      <c r="H4" s="73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4"/>
      <c r="B5" s="74"/>
      <c r="C5" s="74"/>
      <c r="D5" s="74"/>
      <c r="E5" s="74"/>
      <c r="F5" s="74"/>
      <c r="G5" s="74"/>
      <c r="H5" s="74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68" t="s">
        <v>25</v>
      </c>
      <c r="B8" s="69"/>
      <c r="C8" s="69"/>
      <c r="D8" s="69"/>
      <c r="E8" s="69"/>
      <c r="F8" s="69"/>
      <c r="G8" s="69"/>
      <c r="H8" s="7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67" t="s">
        <v>13</v>
      </c>
      <c r="D10" s="67"/>
      <c r="E10" s="67"/>
      <c r="F10" s="67"/>
      <c r="G10" s="67"/>
      <c r="H10" s="6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5">
        <v>45017</v>
      </c>
      <c r="B14" s="5"/>
      <c r="C14" s="22">
        <v>516406584.70000005</v>
      </c>
      <c r="D14" s="21">
        <v>44918778.350020006</v>
      </c>
      <c r="E14" s="21"/>
      <c r="F14" s="27">
        <f t="shared" ref="F14:F22" si="0">D14*0.49</f>
        <v>22010201.391509801</v>
      </c>
      <c r="G14" s="23"/>
      <c r="H14" s="27">
        <f>D14*0.51+G14</f>
        <v>22908576.958510205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5">
        <f>+A14+31</f>
        <v>45048</v>
      </c>
      <c r="B15" s="5"/>
      <c r="C15" s="22">
        <v>471145522.34999996</v>
      </c>
      <c r="D15" s="21">
        <v>47720456.810005002</v>
      </c>
      <c r="E15" s="21"/>
      <c r="F15" s="27">
        <f t="shared" si="0"/>
        <v>23383023.836902451</v>
      </c>
      <c r="G15" s="23"/>
      <c r="H15" s="27">
        <f t="shared" ref="H15:H25" si="1">D15*0.51+G15</f>
        <v>24337432.973102551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5">
        <f t="shared" ref="A16:A25" si="2">+A15+31</f>
        <v>45079</v>
      </c>
      <c r="B16" s="5"/>
      <c r="C16" s="22">
        <v>488531766.82999992</v>
      </c>
      <c r="D16" s="21">
        <v>37127375.739998996</v>
      </c>
      <c r="E16" s="21"/>
      <c r="F16" s="27">
        <f t="shared" si="0"/>
        <v>18192414.112599507</v>
      </c>
      <c r="G16" s="21"/>
      <c r="H16" s="27">
        <f t="shared" si="1"/>
        <v>18934961.627399489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x14ac:dyDescent="0.25">
      <c r="A17" s="5">
        <f t="shared" si="2"/>
        <v>45110</v>
      </c>
      <c r="B17" s="5"/>
      <c r="C17" s="22">
        <v>340355172.63000005</v>
      </c>
      <c r="D17" s="21">
        <v>41086402.029996991</v>
      </c>
      <c r="E17" s="21"/>
      <c r="F17" s="27">
        <f t="shared" si="0"/>
        <v>20132336.994698524</v>
      </c>
      <c r="G17" s="21"/>
      <c r="H17" s="27">
        <f t="shared" si="1"/>
        <v>20954065.035298467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3" x14ac:dyDescent="0.25">
      <c r="A18" s="5">
        <f t="shared" si="2"/>
        <v>45141</v>
      </c>
      <c r="B18" s="5"/>
      <c r="C18" s="22">
        <v>446947980.19999993</v>
      </c>
      <c r="D18" s="21">
        <v>35456060.599988982</v>
      </c>
      <c r="E18" s="21"/>
      <c r="F18" s="27">
        <f t="shared" si="0"/>
        <v>17373469.6939946</v>
      </c>
      <c r="G18" s="21"/>
      <c r="H18" s="27">
        <f t="shared" si="1"/>
        <v>18082590.905994382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x14ac:dyDescent="0.25">
      <c r="A19" s="5">
        <f t="shared" si="2"/>
        <v>45172</v>
      </c>
      <c r="B19" s="5"/>
      <c r="C19" s="22">
        <v>710455907.10999978</v>
      </c>
      <c r="D19" s="21">
        <v>61440814.170051001</v>
      </c>
      <c r="E19" s="21"/>
      <c r="F19" s="27">
        <f t="shared" si="0"/>
        <v>30105998.943324991</v>
      </c>
      <c r="G19" s="21"/>
      <c r="H19" s="27">
        <f t="shared" si="1"/>
        <v>31334815.22672601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x14ac:dyDescent="0.25">
      <c r="A20" s="5">
        <f t="shared" si="2"/>
        <v>45203</v>
      </c>
      <c r="B20" s="5"/>
      <c r="C20" s="22">
        <v>652324694.81999993</v>
      </c>
      <c r="D20" s="21">
        <v>59282586.32983201</v>
      </c>
      <c r="E20" s="21"/>
      <c r="F20" s="27">
        <f t="shared" si="0"/>
        <v>29048467.301617686</v>
      </c>
      <c r="G20" s="21"/>
      <c r="H20" s="27">
        <f t="shared" si="1"/>
        <v>30234119.028214324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5">
      <c r="A21" s="5">
        <f t="shared" si="2"/>
        <v>45234</v>
      </c>
      <c r="B21" s="5"/>
      <c r="C21" s="22">
        <v>732112291.89000022</v>
      </c>
      <c r="D21" s="21">
        <v>54288131.790176019</v>
      </c>
      <c r="E21" s="21"/>
      <c r="F21" s="27">
        <f t="shared" si="0"/>
        <v>26601184.577186249</v>
      </c>
      <c r="G21" s="21"/>
      <c r="H21" s="27">
        <f t="shared" si="1"/>
        <v>27686947.21298977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25">
      <c r="A22" s="5">
        <f t="shared" si="2"/>
        <v>45265</v>
      </c>
      <c r="B22" s="5"/>
      <c r="C22" s="22">
        <v>773359362.63</v>
      </c>
      <c r="D22" s="21">
        <v>65168050.221215978</v>
      </c>
      <c r="E22" s="21"/>
      <c r="F22" s="27">
        <f t="shared" si="0"/>
        <v>31932344.60839583</v>
      </c>
      <c r="G22" s="21"/>
      <c r="H22" s="27">
        <f t="shared" si="1"/>
        <v>33235705.612820148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25">
      <c r="A23" s="5">
        <f t="shared" si="2"/>
        <v>45296</v>
      </c>
      <c r="B23" s="5"/>
      <c r="C23" s="22">
        <v>664793869.85000002</v>
      </c>
      <c r="D23" s="21">
        <v>70966969.084728032</v>
      </c>
      <c r="E23" s="21"/>
      <c r="F23" s="27">
        <f>D23*0.49</f>
        <v>34773814.851516739</v>
      </c>
      <c r="G23" s="21"/>
      <c r="H23" s="27">
        <f t="shared" si="1"/>
        <v>36193154.233211294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25">
      <c r="A24" s="5">
        <f t="shared" si="2"/>
        <v>45327</v>
      </c>
      <c r="B24" s="5"/>
      <c r="C24" s="22">
        <v>607929679.75</v>
      </c>
      <c r="D24" s="21">
        <v>53378913.043963015</v>
      </c>
      <c r="E24" s="21"/>
      <c r="F24" s="27">
        <f t="shared" ref="F24:F25" si="3">D24*0.49</f>
        <v>26155667.391541876</v>
      </c>
      <c r="G24" s="21"/>
      <c r="H24" s="27">
        <f t="shared" si="1"/>
        <v>27223245.652421139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25">
      <c r="A25" s="5">
        <f t="shared" si="2"/>
        <v>45358</v>
      </c>
      <c r="B25" s="5"/>
      <c r="C25" s="22">
        <v>612217901.40999985</v>
      </c>
      <c r="D25" s="21">
        <v>48775271.899906002</v>
      </c>
      <c r="E25" s="21"/>
      <c r="F25" s="27">
        <f t="shared" si="3"/>
        <v>23899883.230953939</v>
      </c>
      <c r="G25" s="21"/>
      <c r="H25" s="27">
        <f t="shared" si="1"/>
        <v>24875388.668952063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.75" thickBot="1" x14ac:dyDescent="0.3">
      <c r="A26" s="5" t="s">
        <v>2</v>
      </c>
      <c r="B26" s="5"/>
      <c r="C26" s="26">
        <f>SUM(C14:C25)</f>
        <v>7016580734.1700001</v>
      </c>
      <c r="D26" s="26">
        <f>SUM(D14:D25)</f>
        <v>619609810.06988204</v>
      </c>
      <c r="E26" s="28"/>
      <c r="F26" s="39">
        <f>SUM(F14:F25)</f>
        <v>303608806.93424219</v>
      </c>
      <c r="G26" s="26">
        <f>SUM(G14:G25)</f>
        <v>0</v>
      </c>
      <c r="H26" s="26">
        <f>SUM(H14:H25)</f>
        <v>316001003.13563985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/>
    </row>
    <row r="29" spans="1:23" s="33" customFormat="1" x14ac:dyDescent="0.25">
      <c r="A29" s="68"/>
      <c r="B29" s="69"/>
      <c r="C29" s="69"/>
      <c r="D29" s="69"/>
      <c r="E29" s="69"/>
      <c r="F29" s="69"/>
      <c r="G29" s="69"/>
      <c r="H29" s="69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27" customHeight="1" x14ac:dyDescent="0.25">
      <c r="A33" s="70" t="s">
        <v>26</v>
      </c>
      <c r="B33" s="70"/>
      <c r="C33" s="70"/>
      <c r="D33" s="70"/>
      <c r="E33" s="70"/>
      <c r="F33" s="70"/>
      <c r="G33" s="70"/>
      <c r="H33" s="70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1"/>
      <c r="O34" s="61"/>
      <c r="P34" s="61"/>
      <c r="Q34" s="62"/>
      <c r="R34" s="62"/>
      <c r="S34" s="62"/>
      <c r="T34" s="62"/>
      <c r="U34" s="62"/>
      <c r="V34" s="62"/>
    </row>
    <row r="35" spans="1:23" s="63" customFormat="1" ht="27" customHeight="1" x14ac:dyDescent="0.25">
      <c r="A35" s="70" t="s">
        <v>27</v>
      </c>
      <c r="B35" s="70"/>
      <c r="C35" s="70"/>
      <c r="D35" s="70"/>
      <c r="E35" s="70"/>
      <c r="F35" s="70"/>
      <c r="G35" s="70"/>
      <c r="H35" s="70"/>
      <c r="I35" s="64"/>
      <c r="J35" s="61"/>
      <c r="K35" s="61"/>
      <c r="L35" s="61"/>
      <c r="M35" s="61"/>
      <c r="N35" s="61"/>
      <c r="O35" s="61"/>
      <c r="P35" s="61"/>
      <c r="Q35" s="65"/>
      <c r="R35" s="65"/>
      <c r="S35" s="65"/>
      <c r="T35" s="65"/>
      <c r="U35" s="65"/>
      <c r="V35" s="65"/>
    </row>
    <row r="36" spans="1:23" s="33" customFormat="1" ht="27" customHeight="1" x14ac:dyDescent="0.25">
      <c r="A36" s="66"/>
      <c r="B36" s="66"/>
      <c r="C36" s="66"/>
      <c r="D36" s="66"/>
      <c r="E36" s="66"/>
      <c r="F36" s="66"/>
      <c r="G36" s="66"/>
      <c r="H36" s="66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46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4AC19-20AC-4D97-9279-6010049FC9B3}">
  <dimension ref="A1:X43"/>
  <sheetViews>
    <sheetView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1"/>
      <c r="B1" s="71"/>
      <c r="C1" s="71"/>
      <c r="D1" s="71"/>
      <c r="E1" s="71"/>
      <c r="F1" s="71"/>
      <c r="G1" s="71"/>
      <c r="H1" s="71"/>
      <c r="I1" s="71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2"/>
      <c r="B2" s="72"/>
      <c r="C2" s="72"/>
      <c r="D2" s="72"/>
      <c r="E2" s="72"/>
      <c r="F2" s="72"/>
      <c r="G2" s="72"/>
      <c r="H2" s="72"/>
      <c r="I2" s="72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2"/>
      <c r="B3" s="72"/>
      <c r="C3" s="72"/>
      <c r="D3" s="72"/>
      <c r="E3" s="72"/>
      <c r="F3" s="72"/>
      <c r="G3" s="72"/>
      <c r="H3" s="72"/>
      <c r="I3" s="72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4"/>
      <c r="B5" s="74"/>
      <c r="C5" s="74"/>
      <c r="D5" s="74"/>
      <c r="E5" s="74"/>
      <c r="F5" s="74"/>
      <c r="G5" s="74"/>
      <c r="H5" s="74"/>
      <c r="I5" s="74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68" t="s">
        <v>22</v>
      </c>
      <c r="B8" s="69"/>
      <c r="C8" s="69"/>
      <c r="D8" s="69"/>
      <c r="E8" s="69"/>
      <c r="F8" s="69"/>
      <c r="G8" s="69"/>
      <c r="H8" s="69"/>
      <c r="I8" s="6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7" t="s">
        <v>13</v>
      </c>
      <c r="D10" s="67"/>
      <c r="E10" s="67"/>
      <c r="F10" s="67"/>
      <c r="G10" s="67"/>
      <c r="H10" s="67"/>
      <c r="I10" s="6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44652</v>
      </c>
      <c r="B14" s="5"/>
      <c r="C14" s="22">
        <v>327051969.66000003</v>
      </c>
      <c r="D14" s="21">
        <v>19637003.022449002</v>
      </c>
      <c r="E14" s="21"/>
      <c r="F14" s="27">
        <f t="shared" ref="F14:F22" si="0">D14*0.49</f>
        <v>9622131.4810000099</v>
      </c>
      <c r="G14" s="23"/>
      <c r="H14" s="23"/>
      <c r="I14" s="27">
        <f t="shared" ref="I14:I22" si="1">D14*0.51+G14+H14</f>
        <v>10014871.541448992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44682</v>
      </c>
      <c r="B15" s="5"/>
      <c r="C15" s="22">
        <v>313590571.13999999</v>
      </c>
      <c r="D15" s="21">
        <v>21457628.499994993</v>
      </c>
      <c r="E15" s="21"/>
      <c r="F15" s="27">
        <f t="shared" si="0"/>
        <v>10514237.964997547</v>
      </c>
      <c r="G15" s="23"/>
      <c r="H15" s="23"/>
      <c r="I15" s="27">
        <f t="shared" si="1"/>
        <v>10943390.534997446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44713</v>
      </c>
      <c r="B16" s="5"/>
      <c r="C16" s="22">
        <v>270201264.00999999</v>
      </c>
      <c r="D16" s="21">
        <v>16432377.409994012</v>
      </c>
      <c r="E16" s="21"/>
      <c r="F16" s="27">
        <f t="shared" si="0"/>
        <v>8051864.9308970654</v>
      </c>
      <c r="G16" s="21"/>
      <c r="H16" s="21"/>
      <c r="I16" s="27">
        <f t="shared" si="1"/>
        <v>8380512.4790969463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44743</v>
      </c>
      <c r="B17" s="5"/>
      <c r="C17" s="22">
        <v>213486611.77999997</v>
      </c>
      <c r="D17" s="21">
        <v>15783928.489989001</v>
      </c>
      <c r="E17" s="21"/>
      <c r="F17" s="27">
        <f t="shared" si="0"/>
        <v>7734124.9600946102</v>
      </c>
      <c r="G17" s="21"/>
      <c r="H17" s="21">
        <v>232.56</v>
      </c>
      <c r="I17" s="27">
        <f t="shared" si="1"/>
        <v>8050036.0898943907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44774</v>
      </c>
      <c r="B18" s="5"/>
      <c r="C18" s="22">
        <v>244543571.75000003</v>
      </c>
      <c r="D18" s="21">
        <v>25891360.639977999</v>
      </c>
      <c r="E18" s="21"/>
      <c r="F18" s="27">
        <f t="shared" si="0"/>
        <v>12686766.713589219</v>
      </c>
      <c r="G18" s="21"/>
      <c r="H18" s="21"/>
      <c r="I18" s="27">
        <f t="shared" si="1"/>
        <v>13204593.92638878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44805</v>
      </c>
      <c r="B19" s="5"/>
      <c r="C19" s="22">
        <v>422204957.74000007</v>
      </c>
      <c r="D19" s="21">
        <v>44860969.099808007</v>
      </c>
      <c r="E19" s="21"/>
      <c r="F19" s="27">
        <f t="shared" si="0"/>
        <v>21981874.858905923</v>
      </c>
      <c r="G19" s="21"/>
      <c r="H19" s="21"/>
      <c r="I19" s="27">
        <f t="shared" si="1"/>
        <v>22879094.240902085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44835</v>
      </c>
      <c r="B20" s="5"/>
      <c r="C20" s="22">
        <v>534568271.60000002</v>
      </c>
      <c r="D20" s="21">
        <v>41071462.570135027</v>
      </c>
      <c r="E20" s="21"/>
      <c r="F20" s="27">
        <f t="shared" si="0"/>
        <v>20125016.659366164</v>
      </c>
      <c r="G20" s="21"/>
      <c r="H20" s="21"/>
      <c r="I20" s="27">
        <f t="shared" si="1"/>
        <v>20946445.910768863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44866</v>
      </c>
      <c r="B21" s="5"/>
      <c r="C21" s="22">
        <v>498710228.2899999</v>
      </c>
      <c r="D21" s="21">
        <v>42339853.399914019</v>
      </c>
      <c r="E21" s="21"/>
      <c r="F21" s="27">
        <f t="shared" si="0"/>
        <v>20746528.165957868</v>
      </c>
      <c r="G21" s="21"/>
      <c r="H21" s="21"/>
      <c r="I21" s="27">
        <f t="shared" si="1"/>
        <v>21593325.233956151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44896</v>
      </c>
      <c r="B22" s="5"/>
      <c r="C22" s="22">
        <v>523889572.44</v>
      </c>
      <c r="D22" s="21">
        <v>44730961.170050994</v>
      </c>
      <c r="E22" s="21"/>
      <c r="F22" s="27">
        <f t="shared" si="0"/>
        <v>21918170.973324988</v>
      </c>
      <c r="G22" s="21"/>
      <c r="H22" s="21"/>
      <c r="I22" s="27">
        <f t="shared" si="1"/>
        <v>22812790.196726006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44927</v>
      </c>
      <c r="B23" s="5"/>
      <c r="C23" s="22">
        <v>593356155.30999994</v>
      </c>
      <c r="D23" s="21">
        <v>39801860.290187016</v>
      </c>
      <c r="E23" s="21"/>
      <c r="F23" s="27">
        <f>D23*0.49</f>
        <v>19502911.542191636</v>
      </c>
      <c r="G23" s="21"/>
      <c r="H23" s="21"/>
      <c r="I23" s="27">
        <f>D23*0.51+G23+H23</f>
        <v>20298948.74799538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44958</v>
      </c>
      <c r="B24" s="5"/>
      <c r="C24" s="22">
        <v>491299314.82999986</v>
      </c>
      <c r="D24" s="21">
        <v>33484329.309995003</v>
      </c>
      <c r="E24" s="21"/>
      <c r="F24" s="27">
        <f t="shared" ref="F24:F25" si="2">D24*0.49</f>
        <v>16407321.361897551</v>
      </c>
      <c r="G24" s="21"/>
      <c r="H24" s="21"/>
      <c r="I24" s="27">
        <f t="shared" ref="I24:I25" si="3">D24*0.51+G24+H24</f>
        <v>17077007.948097453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44986</v>
      </c>
      <c r="B25" s="5"/>
      <c r="C25" s="22">
        <v>589797680.7900002</v>
      </c>
      <c r="D25" s="21">
        <v>52017766.929887995</v>
      </c>
      <c r="E25" s="21"/>
      <c r="F25" s="27">
        <f t="shared" si="2"/>
        <v>25488705.795645118</v>
      </c>
      <c r="G25" s="21"/>
      <c r="H25" s="21"/>
      <c r="I25" s="27">
        <f t="shared" si="3"/>
        <v>26529061.134242877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5022700169.3399992</v>
      </c>
      <c r="D26" s="26">
        <f>SUM(D14:D25)</f>
        <v>397509500.8323831</v>
      </c>
      <c r="E26" s="28"/>
      <c r="F26" s="39">
        <f>SUM(F14:F25)</f>
        <v>194779655.4078677</v>
      </c>
      <c r="G26" s="39">
        <f>SUM(G14:G25)</f>
        <v>0</v>
      </c>
      <c r="H26" s="26">
        <f>SUM(H14:H25)</f>
        <v>232.56</v>
      </c>
      <c r="I26" s="39">
        <f>SUM(I14:I25)</f>
        <v>202730077.98451537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68"/>
      <c r="B29" s="69"/>
      <c r="C29" s="69"/>
      <c r="D29" s="69"/>
      <c r="E29" s="69"/>
      <c r="F29" s="69"/>
      <c r="G29" s="69"/>
      <c r="H29" s="69"/>
      <c r="I29" s="6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0" t="s">
        <v>18</v>
      </c>
      <c r="B33" s="70"/>
      <c r="C33" s="70"/>
      <c r="D33" s="70"/>
      <c r="E33" s="70"/>
      <c r="F33" s="70"/>
      <c r="G33" s="70"/>
      <c r="H33" s="70"/>
      <c r="I33" s="70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61"/>
      <c r="P34" s="61"/>
      <c r="Q34" s="61"/>
      <c r="R34" s="62"/>
      <c r="S34" s="62"/>
      <c r="T34" s="62"/>
      <c r="U34" s="62"/>
      <c r="V34" s="62"/>
      <c r="W34" s="62"/>
    </row>
    <row r="35" spans="1:24" s="63" customFormat="1" ht="27" customHeight="1" x14ac:dyDescent="0.25">
      <c r="A35" s="70" t="s">
        <v>24</v>
      </c>
      <c r="B35" s="70"/>
      <c r="C35" s="70"/>
      <c r="D35" s="70"/>
      <c r="E35" s="70"/>
      <c r="F35" s="70"/>
      <c r="G35" s="70"/>
      <c r="H35" s="70"/>
      <c r="I35" s="70"/>
      <c r="J35" s="64"/>
      <c r="K35" s="61"/>
      <c r="L35" s="61"/>
      <c r="M35" s="61"/>
      <c r="N35" s="61"/>
      <c r="O35" s="61"/>
      <c r="P35" s="61"/>
      <c r="Q35" s="61"/>
      <c r="R35" s="65"/>
      <c r="S35" s="65"/>
      <c r="T35" s="65"/>
      <c r="U35" s="65"/>
      <c r="V35" s="65"/>
      <c r="W35" s="65"/>
    </row>
    <row r="36" spans="1:24" s="33" customFormat="1" ht="27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C10:I10"/>
    <mergeCell ref="A29:I29"/>
    <mergeCell ref="A33:I33"/>
    <mergeCell ref="A35:I35"/>
    <mergeCell ref="A1:I1"/>
    <mergeCell ref="A2:I2"/>
    <mergeCell ref="A3:I3"/>
    <mergeCell ref="A4:I4"/>
    <mergeCell ref="A5:I5"/>
    <mergeCell ref="A8:I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3E19-67D8-4984-B771-096FA64EE9A7}">
  <dimension ref="A1:X43"/>
  <sheetViews>
    <sheetView topLeftCell="A13" zoomScaleNormal="100" workbookViewId="0">
      <selection activeCell="H26" sqref="H26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1"/>
      <c r="B1" s="71"/>
      <c r="C1" s="71"/>
      <c r="D1" s="71"/>
      <c r="E1" s="71"/>
      <c r="F1" s="71"/>
      <c r="G1" s="71"/>
      <c r="H1" s="71"/>
      <c r="I1" s="71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2"/>
      <c r="B2" s="72"/>
      <c r="C2" s="72"/>
      <c r="D2" s="72"/>
      <c r="E2" s="72"/>
      <c r="F2" s="72"/>
      <c r="G2" s="72"/>
      <c r="H2" s="72"/>
      <c r="I2" s="72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2"/>
      <c r="B3" s="72"/>
      <c r="C3" s="72"/>
      <c r="D3" s="72"/>
      <c r="E3" s="72"/>
      <c r="F3" s="72"/>
      <c r="G3" s="72"/>
      <c r="H3" s="72"/>
      <c r="I3" s="72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4"/>
      <c r="B5" s="74"/>
      <c r="C5" s="74"/>
      <c r="D5" s="74"/>
      <c r="E5" s="74"/>
      <c r="F5" s="74"/>
      <c r="G5" s="74"/>
      <c r="H5" s="74"/>
      <c r="I5" s="74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68" t="s">
        <v>17</v>
      </c>
      <c r="B8" s="69"/>
      <c r="C8" s="69"/>
      <c r="D8" s="69"/>
      <c r="E8" s="69"/>
      <c r="F8" s="69"/>
      <c r="G8" s="69"/>
      <c r="H8" s="69"/>
      <c r="I8" s="6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7" t="s">
        <v>13</v>
      </c>
      <c r="D10" s="67"/>
      <c r="E10" s="67"/>
      <c r="F10" s="67"/>
      <c r="G10" s="67"/>
      <c r="H10" s="67"/>
      <c r="I10" s="6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44287</v>
      </c>
      <c r="B14" s="5"/>
      <c r="C14" s="22"/>
      <c r="D14" s="21"/>
      <c r="E14" s="21"/>
      <c r="F14" s="27">
        <f t="shared" ref="F14:F22" si="0">D14*0.49</f>
        <v>0</v>
      </c>
      <c r="G14" s="23"/>
      <c r="H14" s="23"/>
      <c r="I14" s="27">
        <f t="shared" ref="I14:I22" si="1">D14*0.51+G14+H14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44317</v>
      </c>
      <c r="B15" s="5"/>
      <c r="C15" s="22"/>
      <c r="D15" s="21"/>
      <c r="E15" s="21"/>
      <c r="F15" s="27">
        <f t="shared" si="0"/>
        <v>0</v>
      </c>
      <c r="G15" s="23"/>
      <c r="H15" s="23"/>
      <c r="I15" s="27">
        <f t="shared" si="1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44348</v>
      </c>
      <c r="B16" s="5"/>
      <c r="C16" s="22"/>
      <c r="D16" s="21"/>
      <c r="E16" s="21"/>
      <c r="F16" s="27">
        <f t="shared" si="0"/>
        <v>0</v>
      </c>
      <c r="G16" s="21"/>
      <c r="H16" s="21"/>
      <c r="I16" s="27">
        <f t="shared" si="1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44378</v>
      </c>
      <c r="B17" s="5"/>
      <c r="C17" s="22"/>
      <c r="D17" s="21"/>
      <c r="E17" s="21"/>
      <c r="F17" s="27">
        <f t="shared" si="0"/>
        <v>0</v>
      </c>
      <c r="G17" s="21"/>
      <c r="H17" s="21"/>
      <c r="I17" s="27">
        <f t="shared" si="1"/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44409</v>
      </c>
      <c r="B18" s="5"/>
      <c r="C18" s="22"/>
      <c r="D18" s="21"/>
      <c r="E18" s="21"/>
      <c r="F18" s="27">
        <f t="shared" si="0"/>
        <v>0</v>
      </c>
      <c r="G18" s="21"/>
      <c r="H18" s="21"/>
      <c r="I18" s="27">
        <f t="shared" si="1"/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44440</v>
      </c>
      <c r="B19" s="5"/>
      <c r="C19" s="22"/>
      <c r="D19" s="21"/>
      <c r="E19" s="21"/>
      <c r="F19" s="27">
        <f t="shared" si="0"/>
        <v>0</v>
      </c>
      <c r="G19" s="21"/>
      <c r="H19" s="21"/>
      <c r="I19" s="27">
        <f t="shared" si="1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44470</v>
      </c>
      <c r="B20" s="5"/>
      <c r="C20" s="22"/>
      <c r="D20" s="21"/>
      <c r="E20" s="21"/>
      <c r="F20" s="27">
        <f t="shared" si="0"/>
        <v>0</v>
      </c>
      <c r="G20" s="21"/>
      <c r="H20" s="21"/>
      <c r="I20" s="27">
        <f t="shared" si="1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44501</v>
      </c>
      <c r="B21" s="5"/>
      <c r="C21" s="22"/>
      <c r="D21" s="21"/>
      <c r="E21" s="21"/>
      <c r="F21" s="27">
        <f t="shared" si="0"/>
        <v>0</v>
      </c>
      <c r="G21" s="21"/>
      <c r="H21" s="21"/>
      <c r="I21" s="27">
        <f t="shared" si="1"/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44531</v>
      </c>
      <c r="B22" s="5"/>
      <c r="C22" s="22"/>
      <c r="D22" s="21"/>
      <c r="E22" s="21"/>
      <c r="F22" s="27">
        <f t="shared" si="0"/>
        <v>0</v>
      </c>
      <c r="G22" s="21"/>
      <c r="H22" s="21"/>
      <c r="I22" s="27">
        <f t="shared" si="1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44562</v>
      </c>
      <c r="B23" s="5"/>
      <c r="C23" s="22">
        <v>377952845.92999995</v>
      </c>
      <c r="D23" s="21">
        <v>29582502.769999988</v>
      </c>
      <c r="E23" s="21"/>
      <c r="F23" s="27">
        <f>D23*0.49</f>
        <v>14495426.357299995</v>
      </c>
      <c r="G23" s="21">
        <v>0</v>
      </c>
      <c r="H23" s="21">
        <v>0</v>
      </c>
      <c r="I23" s="27">
        <f>D23*0.51+G23+H23</f>
        <v>15087076.412699994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44593</v>
      </c>
      <c r="B24" s="5"/>
      <c r="C24" s="22">
        <v>387598857.31000006</v>
      </c>
      <c r="D24" s="21">
        <v>29952556.740000006</v>
      </c>
      <c r="E24" s="21"/>
      <c r="F24" s="27">
        <f t="shared" ref="F24:F25" si="2">D24*0.49</f>
        <v>14676752.802600002</v>
      </c>
      <c r="G24" s="21">
        <v>0</v>
      </c>
      <c r="H24" s="21">
        <v>0</v>
      </c>
      <c r="I24" s="27">
        <f t="shared" ref="I24:I25" si="3">D24*0.51+G24+H24</f>
        <v>15275803.937400004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44621</v>
      </c>
      <c r="B25" s="5"/>
      <c r="C25" s="22">
        <v>414526720.32999998</v>
      </c>
      <c r="D25" s="21">
        <v>22894581.489999998</v>
      </c>
      <c r="E25" s="21"/>
      <c r="F25" s="27">
        <f t="shared" si="2"/>
        <v>11218344.9301</v>
      </c>
      <c r="G25" s="21">
        <v>0</v>
      </c>
      <c r="H25" s="21">
        <v>0</v>
      </c>
      <c r="I25" s="27">
        <f t="shared" si="3"/>
        <v>11676236.559899999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1180078423.5699999</v>
      </c>
      <c r="D26" s="26">
        <f>SUM(D14:D25)</f>
        <v>82429640.999999985</v>
      </c>
      <c r="E26" s="28"/>
      <c r="F26" s="39">
        <f>SUM(F14:F25)</f>
        <v>40390524.089999996</v>
      </c>
      <c r="G26" s="39">
        <f>SUM(G14:G25)</f>
        <v>0</v>
      </c>
      <c r="H26" s="26">
        <f>SUM(H14:H25)</f>
        <v>0</v>
      </c>
      <c r="I26" s="39">
        <f>SUM(I14:I25)</f>
        <v>42039116.909999996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68"/>
      <c r="B29" s="69"/>
      <c r="C29" s="69"/>
      <c r="D29" s="69"/>
      <c r="E29" s="69"/>
      <c r="F29" s="69"/>
      <c r="G29" s="69"/>
      <c r="H29" s="69"/>
      <c r="I29" s="6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0" t="s">
        <v>18</v>
      </c>
      <c r="B33" s="70"/>
      <c r="C33" s="70"/>
      <c r="D33" s="70"/>
      <c r="E33" s="70"/>
      <c r="F33" s="70"/>
      <c r="G33" s="70"/>
      <c r="H33" s="70"/>
      <c r="I33" s="70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33" customFormat="1" x14ac:dyDescent="0.25">
      <c r="A34" s="46" t="s">
        <v>19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2"/>
      <c r="P34" s="22"/>
      <c r="Q34" s="22"/>
      <c r="R34" s="42"/>
      <c r="S34" s="42"/>
      <c r="T34" s="42"/>
      <c r="U34" s="34"/>
      <c r="V34" s="34"/>
      <c r="W34" s="34"/>
    </row>
    <row r="35" spans="1:24" s="33" customFormat="1" ht="27" customHeight="1" x14ac:dyDescent="0.25">
      <c r="A35" s="70" t="s">
        <v>21</v>
      </c>
      <c r="B35" s="70"/>
      <c r="C35" s="70"/>
      <c r="D35" s="70"/>
      <c r="E35" s="70"/>
      <c r="F35" s="70"/>
      <c r="G35" s="70"/>
      <c r="H35" s="70"/>
      <c r="I35" s="70"/>
      <c r="J35" s="24"/>
      <c r="K35" s="22"/>
      <c r="L35" s="22"/>
      <c r="M35" s="22"/>
      <c r="N35" s="22"/>
      <c r="O35" s="22"/>
      <c r="P35" s="22"/>
      <c r="Q35" s="22"/>
      <c r="R35" s="43"/>
      <c r="S35" s="43"/>
      <c r="T35" s="43"/>
      <c r="U35" s="44"/>
      <c r="V35" s="44"/>
      <c r="W35" s="44"/>
    </row>
    <row r="36" spans="1:24" s="33" customFormat="1" ht="27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A35:I35"/>
    <mergeCell ref="C10:I10"/>
    <mergeCell ref="A8:I8"/>
    <mergeCell ref="A33:I33"/>
    <mergeCell ref="A29:I29"/>
    <mergeCell ref="A1:I1"/>
    <mergeCell ref="A2:I2"/>
    <mergeCell ref="A3:I3"/>
    <mergeCell ref="A4:I4"/>
    <mergeCell ref="A5:I5"/>
  </mergeCells>
  <printOptions horizontalCentered="1"/>
  <pageMargins left="0" right="0" top="0" bottom="0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 23-24</vt:lpstr>
      <vt:lpstr>FY 22-23</vt:lpstr>
      <vt:lpstr>FY 21-22</vt:lpstr>
      <vt:lpstr>'FY 21-22'!Print_Area</vt:lpstr>
      <vt:lpstr>'FY 22-23'!Print_Area</vt:lpstr>
      <vt:lpstr>'FY 23-24'!Print_Area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2023-11-09T14:50:17Z</cp:lastPrinted>
  <dcterms:created xsi:type="dcterms:W3CDTF">2018-12-07T15:26:22Z</dcterms:created>
  <dcterms:modified xsi:type="dcterms:W3CDTF">2024-04-05T13:28:52Z</dcterms:modified>
</cp:coreProperties>
</file>